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156\Desktop\"/>
    </mc:Choice>
  </mc:AlternateContent>
  <bookViews>
    <workbookView xWindow="0" yWindow="0" windowWidth="28800" windowHeight="12435"/>
  </bookViews>
  <sheets>
    <sheet name="февраль 20 прогно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 s="1"/>
  <c r="D36" i="1"/>
  <c r="D35" i="1"/>
  <c r="D34" i="1"/>
  <c r="D31" i="1" s="1"/>
  <c r="D33" i="1"/>
  <c r="D32" i="1"/>
  <c r="D30" i="1"/>
  <c r="E29" i="1"/>
  <c r="D29" i="1" s="1"/>
  <c r="E28" i="1"/>
  <c r="D28" i="1"/>
  <c r="D27" i="1"/>
  <c r="D26" i="1"/>
  <c r="D24" i="1"/>
  <c r="D23" i="1"/>
  <c r="D22" i="1"/>
  <c r="D21" i="1"/>
  <c r="E20" i="1"/>
  <c r="D20" i="1" s="1"/>
  <c r="D19" i="1" s="1"/>
  <c r="D18" i="1"/>
  <c r="D17" i="1"/>
  <c r="D16" i="1"/>
  <c r="D15" i="1"/>
  <c r="D14" i="1"/>
  <c r="D13" i="1"/>
  <c r="D12" i="1"/>
  <c r="D11" i="1"/>
  <c r="D10" i="1"/>
  <c r="D9" i="1"/>
  <c r="D8" i="1"/>
  <c r="D7" i="1" s="1"/>
  <c r="D25" i="1" l="1"/>
</calcChain>
</file>

<file path=xl/sharedStrings.xml><?xml version="1.0" encoding="utf-8"?>
<sst xmlns="http://schemas.openxmlformats.org/spreadsheetml/2006/main" count="90" uniqueCount="31">
  <si>
    <t>Информация об объеме прогнозного полезного отпуска электроэнергии, мощности в разрезе территориальных сетевых компаний по уровням напряжения (п.20 г Постановления Правительства РФ № 24 от 21.01.2004 (ред. от 20.11.2018г) на февраль 2020 года</t>
  </si>
  <si>
    <t>,</t>
  </si>
  <si>
    <t>Категория потребителей</t>
  </si>
  <si>
    <t>Ед. измерения</t>
  </si>
  <si>
    <t>ВСЕГО:</t>
  </si>
  <si>
    <t>филиал ПАО "МРСК Волги"-Оренбургэнерго</t>
  </si>
  <si>
    <t xml:space="preserve">ГУП "ОКЭС" </t>
  </si>
  <si>
    <t xml:space="preserve"> ООО "Энергетик"</t>
  </si>
  <si>
    <t>ПАО "Оренбургнефть"</t>
  </si>
  <si>
    <t>МУП "ЖКХ" г.Гай</t>
  </si>
  <si>
    <t>АО "Гайский ГОК"</t>
  </si>
  <si>
    <t>ОАО "РЖД" ф-л КЖД</t>
  </si>
  <si>
    <t>ОАО "РЖД" ф-л ЮУЖД</t>
  </si>
  <si>
    <t>ООО "Газпром энерго" Саратовский филиал</t>
  </si>
  <si>
    <t>ПАО "ФСК"</t>
  </si>
  <si>
    <t>ООО "Газпром энерго" Приуральский ф-л</t>
  </si>
  <si>
    <t xml:space="preserve">ООО "Газпром энерго" Южно-Уральский ф-л </t>
  </si>
  <si>
    <t>потребители ЖКХ, кВт.ч</t>
  </si>
  <si>
    <t>кВтч</t>
  </si>
  <si>
    <t>ВН</t>
  </si>
  <si>
    <t>СН1</t>
  </si>
  <si>
    <t>СН2</t>
  </si>
  <si>
    <t>НН</t>
  </si>
  <si>
    <t>ГРУ</t>
  </si>
  <si>
    <t>население городское, кВт.ч</t>
  </si>
  <si>
    <t>население сельское, кВт.ч</t>
  </si>
  <si>
    <t>прочие потребители двухстав, кВт.ч</t>
  </si>
  <si>
    <t>прочие потребители одностав, кВт.ч</t>
  </si>
  <si>
    <t>Мощность, МВт</t>
  </si>
  <si>
    <t>МВт</t>
  </si>
  <si>
    <t>Примечание*: Единые (котловые) тарифы на услуги по передаче электрической энергии утверждены Приказом Департамента Оренбургской области по ценам и регулированию тарифов №349-э/э от 26.12.2019г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</si>
</sst>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\ _₽_-;\-* #,##0\ _₽_-;_-* &quot;-&quot;??\ _₽_-;_-@_-"/>
    <numFmt numFmtId="165" formatCode="#,##0.0000"/>
    <numFmt numFmtId="166" formatCode="_-* #,##0.000\ _₽_-;\-* #,##0.000\ _₽_-;_-* &quot;-&quot;??\ _₽_-;_-@_-"/>
    <numFmt numFmtId="167" formatCode="#,##0.000"/>
    <numFmt numFmtId="168" formatCode="_-* #,##0.000\ _₽_-;\-* #,##0.000\ _₽_-;_-* &quot;-&quot;???\ _₽_-;_-@_-"/>
    <numFmt numFmtId="169" formatCode="#,##0.000000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166" fontId="4" fillId="0" borderId="5" xfId="1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/>
    </xf>
    <xf numFmtId="166" fontId="4" fillId="0" borderId="8" xfId="1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21"/>
  <sheetViews>
    <sheetView tabSelected="1" workbookViewId="0">
      <selection activeCell="G14" sqref="G14"/>
    </sheetView>
  </sheetViews>
  <sheetFormatPr defaultRowHeight="12" x14ac:dyDescent="0.2"/>
  <cols>
    <col min="1" max="1" width="3.7109375" style="2" customWidth="1"/>
    <col min="2" max="2" width="25.5703125" style="2" customWidth="1"/>
    <col min="3" max="3" width="15.140625" style="2" customWidth="1"/>
    <col min="4" max="4" width="15.5703125" style="2" customWidth="1"/>
    <col min="5" max="7" width="12.7109375" style="2" customWidth="1"/>
    <col min="8" max="8" width="14.140625" style="2" customWidth="1"/>
    <col min="9" max="14" width="12.7109375" style="2" customWidth="1"/>
    <col min="15" max="15" width="14.5703125" style="2" customWidth="1"/>
    <col min="16" max="16" width="12.7109375" style="61" customWidth="1"/>
    <col min="17" max="17" width="9.140625" style="2"/>
    <col min="18" max="18" width="9.5703125" style="2" bestFit="1" customWidth="1"/>
    <col min="19" max="19" width="12.85546875" style="2" customWidth="1"/>
    <col min="20" max="16384" width="9.140625" style="2"/>
  </cols>
  <sheetData>
    <row r="2" spans="2:22" ht="40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2" hidden="1" x14ac:dyDescent="0.2">
      <c r="E3" s="3"/>
      <c r="P3" s="2"/>
    </row>
    <row r="4" spans="2:22" ht="12.75" thickBot="1" x14ac:dyDescent="0.25">
      <c r="B4" s="2" t="s">
        <v>1</v>
      </c>
      <c r="E4" s="3"/>
      <c r="P4" s="2"/>
    </row>
    <row r="5" spans="2:22" s="10" customFormat="1" ht="65.25" customHeight="1" x14ac:dyDescent="0.2">
      <c r="B5" s="4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7" t="s">
        <v>16</v>
      </c>
      <c r="Q5" s="8"/>
      <c r="R5" s="9"/>
      <c r="S5" s="9"/>
      <c r="T5" s="9"/>
      <c r="U5" s="9"/>
      <c r="V5" s="9"/>
    </row>
    <row r="6" spans="2:22" s="10" customForma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8"/>
      <c r="R6" s="14"/>
      <c r="S6" s="14"/>
      <c r="T6" s="14"/>
      <c r="U6" s="14"/>
      <c r="V6" s="14"/>
    </row>
    <row r="7" spans="2:22" x14ac:dyDescent="0.2">
      <c r="B7" s="15" t="s">
        <v>17</v>
      </c>
      <c r="C7" s="16" t="s">
        <v>18</v>
      </c>
      <c r="D7" s="17">
        <f>SUM(D8:D12)</f>
        <v>12236774</v>
      </c>
      <c r="E7" s="18">
        <v>4225831</v>
      </c>
      <c r="F7" s="18">
        <v>6214897</v>
      </c>
      <c r="G7" s="18">
        <v>1082485</v>
      </c>
      <c r="H7" s="18">
        <v>134014</v>
      </c>
      <c r="I7" s="18">
        <v>0</v>
      </c>
      <c r="J7" s="18">
        <v>37233</v>
      </c>
      <c r="K7" s="18">
        <v>0</v>
      </c>
      <c r="L7" s="18">
        <v>542314</v>
      </c>
      <c r="M7" s="18">
        <v>0</v>
      </c>
      <c r="N7" s="18">
        <v>0</v>
      </c>
      <c r="O7" s="18">
        <v>0</v>
      </c>
      <c r="P7" s="18">
        <v>0</v>
      </c>
      <c r="Q7" s="19"/>
      <c r="R7" s="20"/>
      <c r="S7" s="20"/>
      <c r="T7" s="20"/>
      <c r="U7" s="20"/>
      <c r="V7" s="20"/>
    </row>
    <row r="8" spans="2:22" x14ac:dyDescent="0.2">
      <c r="B8" s="21" t="s">
        <v>19</v>
      </c>
      <c r="C8" s="22" t="s">
        <v>18</v>
      </c>
      <c r="D8" s="23">
        <f>SUM(E8:P8)</f>
        <v>35438</v>
      </c>
      <c r="E8" s="24">
        <v>0</v>
      </c>
      <c r="F8" s="24">
        <v>0</v>
      </c>
      <c r="G8" s="24"/>
      <c r="H8" s="24">
        <v>0</v>
      </c>
      <c r="I8" s="24"/>
      <c r="J8" s="24">
        <v>35438</v>
      </c>
      <c r="K8" s="24"/>
      <c r="L8" s="24"/>
      <c r="M8" s="24"/>
      <c r="N8" s="24"/>
      <c r="O8" s="24"/>
      <c r="P8" s="25"/>
      <c r="Q8" s="19"/>
      <c r="R8" s="20"/>
      <c r="S8" s="20"/>
      <c r="T8" s="20"/>
      <c r="U8" s="20"/>
      <c r="V8" s="20"/>
    </row>
    <row r="9" spans="2:22" x14ac:dyDescent="0.2">
      <c r="B9" s="21" t="s">
        <v>20</v>
      </c>
      <c r="C9" s="22" t="s">
        <v>18</v>
      </c>
      <c r="D9" s="23">
        <f>SUM(E9:P9)</f>
        <v>1392825</v>
      </c>
      <c r="E9" s="24">
        <v>128578</v>
      </c>
      <c r="F9" s="24">
        <v>114428</v>
      </c>
      <c r="G9" s="24">
        <v>1015805</v>
      </c>
      <c r="H9" s="24">
        <v>134014</v>
      </c>
      <c r="I9" s="24"/>
      <c r="J9" s="24"/>
      <c r="K9" s="24"/>
      <c r="L9" s="24"/>
      <c r="M9" s="24"/>
      <c r="N9" s="24"/>
      <c r="O9" s="24"/>
      <c r="P9" s="25"/>
      <c r="Q9" s="19"/>
      <c r="R9" s="20"/>
      <c r="S9" s="20"/>
      <c r="T9" s="20"/>
      <c r="U9" s="20"/>
      <c r="V9" s="20"/>
    </row>
    <row r="10" spans="2:22" x14ac:dyDescent="0.2">
      <c r="B10" s="21" t="s">
        <v>21</v>
      </c>
      <c r="C10" s="22" t="s">
        <v>18</v>
      </c>
      <c r="D10" s="23">
        <f>SUM(E10:P10)</f>
        <v>7895902</v>
      </c>
      <c r="E10" s="24">
        <v>3330212</v>
      </c>
      <c r="F10" s="24">
        <v>4409857</v>
      </c>
      <c r="G10" s="24">
        <v>66680</v>
      </c>
      <c r="H10" s="24"/>
      <c r="I10" s="24"/>
      <c r="J10" s="24">
        <v>1795</v>
      </c>
      <c r="K10" s="24"/>
      <c r="L10" s="24">
        <v>87358</v>
      </c>
      <c r="M10" s="24"/>
      <c r="N10" s="24"/>
      <c r="O10" s="24"/>
      <c r="P10" s="25"/>
      <c r="Q10" s="19"/>
      <c r="R10" s="20"/>
      <c r="S10" s="20"/>
      <c r="T10" s="26"/>
      <c r="U10" s="26"/>
      <c r="V10" s="26"/>
    </row>
    <row r="11" spans="2:22" x14ac:dyDescent="0.2">
      <c r="B11" s="21" t="s">
        <v>22</v>
      </c>
      <c r="C11" s="22" t="s">
        <v>18</v>
      </c>
      <c r="D11" s="23">
        <f>SUM(E11:P11)</f>
        <v>2912609</v>
      </c>
      <c r="E11" s="24">
        <v>767041</v>
      </c>
      <c r="F11" s="24">
        <v>1690612</v>
      </c>
      <c r="G11" s="24"/>
      <c r="H11" s="24"/>
      <c r="I11" s="24"/>
      <c r="J11" s="24"/>
      <c r="K11" s="24"/>
      <c r="L11" s="24">
        <v>454956</v>
      </c>
      <c r="M11" s="24"/>
      <c r="N11" s="24"/>
      <c r="O11" s="24"/>
      <c r="P11" s="25"/>
      <c r="Q11" s="19"/>
      <c r="R11" s="20"/>
      <c r="S11" s="20"/>
      <c r="T11" s="26"/>
      <c r="U11" s="26"/>
      <c r="V11" s="26"/>
    </row>
    <row r="12" spans="2:22" x14ac:dyDescent="0.2">
      <c r="B12" s="21" t="s">
        <v>23</v>
      </c>
      <c r="C12" s="22" t="s">
        <v>18</v>
      </c>
      <c r="D12" s="23">
        <f>SUM(E12:P12)</f>
        <v>0</v>
      </c>
      <c r="E12" s="2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19"/>
      <c r="R12" s="20"/>
      <c r="S12" s="20"/>
      <c r="T12" s="20"/>
      <c r="U12" s="20"/>
      <c r="V12" s="20"/>
    </row>
    <row r="13" spans="2:22" x14ac:dyDescent="0.2">
      <c r="B13" s="27" t="s">
        <v>24</v>
      </c>
      <c r="C13" s="28" t="s">
        <v>18</v>
      </c>
      <c r="D13" s="17">
        <f>SUM(D14:D18)</f>
        <v>85074272</v>
      </c>
      <c r="E13" s="18">
        <v>52175676</v>
      </c>
      <c r="F13" s="18">
        <v>26299434</v>
      </c>
      <c r="G13" s="18">
        <v>1110362</v>
      </c>
      <c r="H13" s="18">
        <v>17111</v>
      </c>
      <c r="I13" s="18">
        <v>2196102</v>
      </c>
      <c r="J13" s="18">
        <v>25328</v>
      </c>
      <c r="K13" s="18">
        <v>44156</v>
      </c>
      <c r="L13" s="18">
        <v>1340897</v>
      </c>
      <c r="M13" s="18">
        <v>0</v>
      </c>
      <c r="N13" s="18">
        <v>400000</v>
      </c>
      <c r="O13" s="18">
        <v>0</v>
      </c>
      <c r="P13" s="18">
        <v>1375470</v>
      </c>
      <c r="Q13" s="19"/>
      <c r="R13" s="20"/>
      <c r="S13" s="20"/>
      <c r="T13" s="29"/>
      <c r="U13" s="29"/>
      <c r="V13" s="29"/>
    </row>
    <row r="14" spans="2:22" x14ac:dyDescent="0.2">
      <c r="B14" s="21" t="s">
        <v>19</v>
      </c>
      <c r="C14" s="22" t="s">
        <v>18</v>
      </c>
      <c r="D14" s="23">
        <f>SUM(E14:P14)</f>
        <v>400000</v>
      </c>
      <c r="E14" s="24"/>
      <c r="F14" s="24"/>
      <c r="G14" s="24"/>
      <c r="H14" s="24"/>
      <c r="I14" s="24"/>
      <c r="J14" s="24"/>
      <c r="K14" s="24"/>
      <c r="L14" s="24"/>
      <c r="M14" s="24"/>
      <c r="N14" s="24">
        <v>400000</v>
      </c>
      <c r="O14" s="24"/>
      <c r="P14" s="25"/>
      <c r="Q14" s="19"/>
      <c r="R14" s="20"/>
      <c r="S14" s="20"/>
      <c r="T14" s="20"/>
      <c r="U14" s="20"/>
      <c r="V14" s="20"/>
    </row>
    <row r="15" spans="2:22" x14ac:dyDescent="0.2">
      <c r="B15" s="21" t="s">
        <v>20</v>
      </c>
      <c r="C15" s="22" t="s">
        <v>18</v>
      </c>
      <c r="D15" s="23">
        <f>SUM(E15:P15)</f>
        <v>570240</v>
      </c>
      <c r="E15" s="24">
        <v>570240</v>
      </c>
      <c r="F15" s="24"/>
      <c r="G15" s="24"/>
      <c r="H15" s="24"/>
      <c r="I15" s="24">
        <v>0</v>
      </c>
      <c r="J15" s="24"/>
      <c r="K15" s="24"/>
      <c r="L15" s="24"/>
      <c r="M15" s="24"/>
      <c r="N15" s="24"/>
      <c r="O15" s="24"/>
      <c r="P15" s="25"/>
      <c r="Q15" s="19"/>
      <c r="R15" s="20"/>
      <c r="S15" s="20"/>
      <c r="T15" s="20"/>
      <c r="U15" s="20"/>
      <c r="V15" s="20"/>
    </row>
    <row r="16" spans="2:22" x14ac:dyDescent="0.2">
      <c r="B16" s="21" t="s">
        <v>21</v>
      </c>
      <c r="C16" s="22" t="s">
        <v>18</v>
      </c>
      <c r="D16" s="23">
        <f>SUM(E16:P16)</f>
        <v>4743283</v>
      </c>
      <c r="E16" s="24">
        <v>2946976</v>
      </c>
      <c r="F16" s="24">
        <v>1208523</v>
      </c>
      <c r="G16" s="24">
        <v>19902</v>
      </c>
      <c r="H16" s="24"/>
      <c r="I16" s="24">
        <v>42411</v>
      </c>
      <c r="J16" s="24">
        <v>18981</v>
      </c>
      <c r="K16" s="24"/>
      <c r="L16" s="24">
        <v>27638</v>
      </c>
      <c r="M16" s="24"/>
      <c r="N16" s="24"/>
      <c r="O16" s="24"/>
      <c r="P16" s="25">
        <v>478852</v>
      </c>
      <c r="Q16" s="19"/>
      <c r="R16" s="20"/>
      <c r="S16" s="20"/>
      <c r="T16" s="26"/>
      <c r="U16" s="26"/>
      <c r="V16" s="26"/>
    </row>
    <row r="17" spans="2:22" x14ac:dyDescent="0.2">
      <c r="B17" s="21" t="s">
        <v>22</v>
      </c>
      <c r="C17" s="22" t="s">
        <v>18</v>
      </c>
      <c r="D17" s="23">
        <f>SUM(E17:P17)</f>
        <v>79360749</v>
      </c>
      <c r="E17" s="24">
        <v>48748196</v>
      </c>
      <c r="F17" s="24">
        <v>25090911</v>
      </c>
      <c r="G17" s="24">
        <v>1090460</v>
      </c>
      <c r="H17" s="24">
        <v>17111</v>
      </c>
      <c r="I17" s="24">
        <v>2153691</v>
      </c>
      <c r="J17" s="24">
        <v>6347</v>
      </c>
      <c r="K17" s="24">
        <v>44156</v>
      </c>
      <c r="L17" s="24">
        <v>1313259</v>
      </c>
      <c r="M17" s="24"/>
      <c r="N17" s="24"/>
      <c r="O17" s="24"/>
      <c r="P17" s="25">
        <v>896618</v>
      </c>
      <c r="Q17" s="19"/>
      <c r="R17" s="20"/>
      <c r="S17" s="20"/>
      <c r="T17" s="26"/>
      <c r="U17" s="26"/>
      <c r="V17" s="26"/>
    </row>
    <row r="18" spans="2:22" x14ac:dyDescent="0.2">
      <c r="B18" s="21" t="s">
        <v>23</v>
      </c>
      <c r="C18" s="22" t="s">
        <v>18</v>
      </c>
      <c r="D18" s="23">
        <f>SUM(E18:P18)</f>
        <v>0</v>
      </c>
      <c r="E18" s="24"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19"/>
      <c r="R18" s="20"/>
      <c r="S18" s="20"/>
      <c r="T18" s="20"/>
      <c r="U18" s="20"/>
      <c r="V18" s="20"/>
    </row>
    <row r="19" spans="2:22" x14ac:dyDescent="0.2">
      <c r="B19" s="27" t="s">
        <v>25</v>
      </c>
      <c r="C19" s="28" t="s">
        <v>18</v>
      </c>
      <c r="D19" s="30">
        <f>SUM(D20:D24)</f>
        <v>90077944</v>
      </c>
      <c r="E19" s="31">
        <v>59885096</v>
      </c>
      <c r="F19" s="31">
        <v>27624130</v>
      </c>
      <c r="G19" s="31">
        <v>131320</v>
      </c>
      <c r="H19" s="31">
        <v>161021</v>
      </c>
      <c r="I19" s="31">
        <v>167468</v>
      </c>
      <c r="J19" s="31">
        <v>0</v>
      </c>
      <c r="K19" s="31">
        <v>3046</v>
      </c>
      <c r="L19" s="31">
        <v>1084301</v>
      </c>
      <c r="M19" s="31">
        <v>0</v>
      </c>
      <c r="N19" s="31">
        <v>12000</v>
      </c>
      <c r="O19" s="31">
        <v>28449</v>
      </c>
      <c r="P19" s="31">
        <v>1070849</v>
      </c>
      <c r="Q19" s="19"/>
      <c r="R19" s="20"/>
      <c r="S19" s="20"/>
      <c r="T19" s="29"/>
      <c r="U19" s="29"/>
      <c r="V19" s="29"/>
    </row>
    <row r="20" spans="2:22" x14ac:dyDescent="0.2">
      <c r="B20" s="21" t="s">
        <v>19</v>
      </c>
      <c r="C20" s="22" t="s">
        <v>18</v>
      </c>
      <c r="D20" s="23">
        <f>SUM(E20:P20)</f>
        <v>237650</v>
      </c>
      <c r="E20" s="24">
        <f>315090-89736</f>
        <v>225354</v>
      </c>
      <c r="F20" s="24"/>
      <c r="G20" s="24"/>
      <c r="H20" s="24"/>
      <c r="I20" s="24"/>
      <c r="J20" s="24"/>
      <c r="K20" s="24"/>
      <c r="L20" s="24">
        <v>296</v>
      </c>
      <c r="M20" s="24"/>
      <c r="N20" s="24">
        <v>12000</v>
      </c>
      <c r="O20" s="24"/>
      <c r="P20" s="25"/>
      <c r="Q20" s="19"/>
      <c r="R20" s="20"/>
      <c r="S20" s="20"/>
      <c r="T20" s="26"/>
      <c r="U20" s="26"/>
      <c r="V20" s="26"/>
    </row>
    <row r="21" spans="2:22" x14ac:dyDescent="0.2">
      <c r="B21" s="21" t="s">
        <v>20</v>
      </c>
      <c r="C21" s="22" t="s">
        <v>18</v>
      </c>
      <c r="D21" s="23">
        <f>SUM(E21:P21)</f>
        <v>601708</v>
      </c>
      <c r="E21" s="24">
        <v>598878</v>
      </c>
      <c r="F21" s="24"/>
      <c r="G21" s="24"/>
      <c r="H21" s="24"/>
      <c r="I21" s="24">
        <v>2830</v>
      </c>
      <c r="J21" s="24"/>
      <c r="K21" s="24"/>
      <c r="L21" s="24"/>
      <c r="M21" s="24"/>
      <c r="N21" s="24"/>
      <c r="O21" s="24"/>
      <c r="P21" s="25"/>
      <c r="Q21" s="19"/>
      <c r="R21" s="20"/>
      <c r="S21" s="20"/>
      <c r="T21" s="20"/>
      <c r="U21" s="20"/>
      <c r="V21" s="20"/>
    </row>
    <row r="22" spans="2:22" x14ac:dyDescent="0.2">
      <c r="B22" s="21" t="s">
        <v>21</v>
      </c>
      <c r="C22" s="22" t="s">
        <v>18</v>
      </c>
      <c r="D22" s="23">
        <f>SUM(E22:P22)</f>
        <v>5027434</v>
      </c>
      <c r="E22" s="24">
        <v>2103688</v>
      </c>
      <c r="F22" s="24">
        <v>2754921</v>
      </c>
      <c r="G22" s="24">
        <v>4104</v>
      </c>
      <c r="H22" s="24"/>
      <c r="I22" s="24">
        <v>683</v>
      </c>
      <c r="J22" s="24"/>
      <c r="K22" s="24"/>
      <c r="L22" s="24">
        <v>79959</v>
      </c>
      <c r="M22" s="24"/>
      <c r="N22" s="24"/>
      <c r="O22" s="24"/>
      <c r="P22" s="25">
        <v>84079</v>
      </c>
      <c r="Q22" s="19"/>
      <c r="R22" s="20"/>
      <c r="S22" s="20"/>
      <c r="T22" s="26"/>
      <c r="U22" s="26"/>
      <c r="V22" s="26"/>
    </row>
    <row r="23" spans="2:22" x14ac:dyDescent="0.2">
      <c r="B23" s="21" t="s">
        <v>22</v>
      </c>
      <c r="C23" s="22" t="s">
        <v>18</v>
      </c>
      <c r="D23" s="23">
        <f>SUM(E23:P23)</f>
        <v>84211152</v>
      </c>
      <c r="E23" s="24">
        <v>56867440</v>
      </c>
      <c r="F23" s="24">
        <v>24869209</v>
      </c>
      <c r="G23" s="24">
        <v>127216</v>
      </c>
      <c r="H23" s="24">
        <v>161021</v>
      </c>
      <c r="I23" s="24">
        <v>163955</v>
      </c>
      <c r="J23" s="24"/>
      <c r="K23" s="24">
        <v>3046</v>
      </c>
      <c r="L23" s="24">
        <v>1004046</v>
      </c>
      <c r="M23" s="24"/>
      <c r="N23" s="24"/>
      <c r="O23" s="24">
        <v>28449</v>
      </c>
      <c r="P23" s="25">
        <v>986770</v>
      </c>
      <c r="Q23" s="19"/>
      <c r="R23" s="20"/>
      <c r="S23" s="20"/>
      <c r="T23" s="26"/>
      <c r="U23" s="26"/>
      <c r="V23" s="26"/>
    </row>
    <row r="24" spans="2:22" x14ac:dyDescent="0.2">
      <c r="B24" s="21" t="s">
        <v>23</v>
      </c>
      <c r="C24" s="22" t="s">
        <v>18</v>
      </c>
      <c r="D24" s="23">
        <f>SUM(E24:P24)</f>
        <v>0</v>
      </c>
      <c r="E24" s="24"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19"/>
      <c r="R24" s="20"/>
      <c r="S24" s="20"/>
      <c r="T24" s="20"/>
      <c r="U24" s="20"/>
      <c r="V24" s="20"/>
    </row>
    <row r="25" spans="2:22" ht="24" x14ac:dyDescent="0.2">
      <c r="B25" s="27" t="s">
        <v>26</v>
      </c>
      <c r="C25" s="28" t="s">
        <v>18</v>
      </c>
      <c r="D25" s="30">
        <f>SUM(D26:D30)</f>
        <v>81947023</v>
      </c>
      <c r="E25" s="31">
        <v>78344570</v>
      </c>
      <c r="F25" s="31">
        <v>1250760</v>
      </c>
      <c r="G25" s="31">
        <v>4215</v>
      </c>
      <c r="H25" s="31">
        <v>61448</v>
      </c>
      <c r="I25" s="31">
        <v>19558</v>
      </c>
      <c r="J25" s="31">
        <v>5253</v>
      </c>
      <c r="K25" s="31">
        <v>2634</v>
      </c>
      <c r="L25" s="31">
        <v>218657</v>
      </c>
      <c r="M25" s="31">
        <v>699030</v>
      </c>
      <c r="N25" s="31">
        <v>6331888</v>
      </c>
      <c r="O25" s="31">
        <v>2438</v>
      </c>
      <c r="P25" s="31">
        <v>980975</v>
      </c>
      <c r="Q25" s="19"/>
      <c r="R25" s="20"/>
      <c r="S25" s="20"/>
      <c r="T25" s="20"/>
      <c r="U25" s="20"/>
      <c r="V25" s="20"/>
    </row>
    <row r="26" spans="2:22" x14ac:dyDescent="0.2">
      <c r="B26" s="21" t="s">
        <v>19</v>
      </c>
      <c r="C26" s="22" t="s">
        <v>18</v>
      </c>
      <c r="D26" s="23">
        <f>SUM(E26:P26)</f>
        <v>30109852</v>
      </c>
      <c r="E26" s="24">
        <v>23777964</v>
      </c>
      <c r="F26" s="24"/>
      <c r="G26" s="24"/>
      <c r="H26" s="24"/>
      <c r="I26" s="24"/>
      <c r="J26" s="24"/>
      <c r="K26" s="24"/>
      <c r="L26" s="24"/>
      <c r="M26" s="24"/>
      <c r="N26" s="24">
        <v>6331888</v>
      </c>
      <c r="O26" s="24"/>
      <c r="P26" s="25"/>
      <c r="Q26" s="19"/>
      <c r="R26" s="20"/>
      <c r="S26" s="20"/>
      <c r="T26" s="20"/>
      <c r="U26" s="20"/>
      <c r="V26" s="20"/>
    </row>
    <row r="27" spans="2:22" x14ac:dyDescent="0.2">
      <c r="B27" s="21" t="s">
        <v>20</v>
      </c>
      <c r="C27" s="22" t="s">
        <v>18</v>
      </c>
      <c r="D27" s="23">
        <f>SUM(E27:P27)</f>
        <v>37636660</v>
      </c>
      <c r="E27" s="24">
        <v>35524596</v>
      </c>
      <c r="F27" s="24">
        <v>569889</v>
      </c>
      <c r="G27" s="24"/>
      <c r="H27" s="24">
        <v>61448</v>
      </c>
      <c r="I27" s="24"/>
      <c r="J27" s="24"/>
      <c r="K27" s="24"/>
      <c r="L27" s="24">
        <v>188793</v>
      </c>
      <c r="M27" s="24">
        <v>699030</v>
      </c>
      <c r="N27" s="24"/>
      <c r="O27" s="24"/>
      <c r="P27" s="25">
        <v>592904</v>
      </c>
      <c r="Q27" s="19"/>
      <c r="R27" s="20"/>
      <c r="S27" s="20"/>
      <c r="T27" s="20"/>
      <c r="U27" s="20"/>
      <c r="V27" s="20"/>
    </row>
    <row r="28" spans="2:22" x14ac:dyDescent="0.2">
      <c r="B28" s="21" t="s">
        <v>21</v>
      </c>
      <c r="C28" s="22" t="s">
        <v>18</v>
      </c>
      <c r="D28" s="23">
        <f>SUM(E28:P28)</f>
        <v>9840217</v>
      </c>
      <c r="E28" s="24">
        <f>14619102-5695448</f>
        <v>8923654</v>
      </c>
      <c r="F28" s="24">
        <v>529339</v>
      </c>
      <c r="G28" s="24"/>
      <c r="H28" s="24"/>
      <c r="I28" s="24">
        <v>5053</v>
      </c>
      <c r="J28" s="24">
        <v>2636</v>
      </c>
      <c r="K28" s="24"/>
      <c r="L28" s="24">
        <v>5627</v>
      </c>
      <c r="M28" s="24"/>
      <c r="N28" s="24"/>
      <c r="O28" s="24">
        <v>2438</v>
      </c>
      <c r="P28" s="25">
        <v>371470</v>
      </c>
      <c r="Q28" s="19"/>
      <c r="R28" s="20"/>
      <c r="S28" s="20"/>
      <c r="T28" s="26"/>
      <c r="U28" s="26"/>
      <c r="V28" s="26"/>
    </row>
    <row r="29" spans="2:22" x14ac:dyDescent="0.2">
      <c r="B29" s="21" t="s">
        <v>22</v>
      </c>
      <c r="C29" s="22" t="s">
        <v>18</v>
      </c>
      <c r="D29" s="23">
        <f>SUM(E29:P29)</f>
        <v>864957</v>
      </c>
      <c r="E29" s="24">
        <f>927571-278955</f>
        <v>648616</v>
      </c>
      <c r="F29" s="24">
        <v>151532</v>
      </c>
      <c r="G29" s="24">
        <v>4215</v>
      </c>
      <c r="H29" s="24"/>
      <c r="I29" s="24">
        <v>14505</v>
      </c>
      <c r="J29" s="24">
        <v>2617</v>
      </c>
      <c r="K29" s="24">
        <v>2634</v>
      </c>
      <c r="L29" s="24">
        <v>24237</v>
      </c>
      <c r="M29" s="24"/>
      <c r="N29" s="24"/>
      <c r="O29" s="24"/>
      <c r="P29" s="25">
        <v>16601</v>
      </c>
      <c r="Q29" s="19"/>
      <c r="R29" s="20"/>
      <c r="S29" s="20"/>
      <c r="T29" s="26"/>
      <c r="U29" s="26"/>
      <c r="V29" s="26"/>
    </row>
    <row r="30" spans="2:22" x14ac:dyDescent="0.2">
      <c r="B30" s="21" t="s">
        <v>23</v>
      </c>
      <c r="C30" s="22" t="s">
        <v>18</v>
      </c>
      <c r="D30" s="23">
        <f>SUM(E30:P30)</f>
        <v>3495337</v>
      </c>
      <c r="E30" s="24">
        <v>3495337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19"/>
      <c r="R30" s="20"/>
      <c r="S30" s="20"/>
      <c r="T30" s="20"/>
      <c r="U30" s="20"/>
      <c r="V30" s="20"/>
    </row>
    <row r="31" spans="2:22" ht="24" x14ac:dyDescent="0.2">
      <c r="B31" s="27" t="s">
        <v>27</v>
      </c>
      <c r="C31" s="28" t="s">
        <v>18</v>
      </c>
      <c r="D31" s="30">
        <f>SUM(D32:D36)</f>
        <v>170278327</v>
      </c>
      <c r="E31" s="31">
        <v>127025577</v>
      </c>
      <c r="F31" s="31">
        <v>33258072</v>
      </c>
      <c r="G31" s="31">
        <v>973529</v>
      </c>
      <c r="H31" s="31">
        <v>484368</v>
      </c>
      <c r="I31" s="31">
        <v>1363870</v>
      </c>
      <c r="J31" s="31">
        <v>530016</v>
      </c>
      <c r="K31" s="31">
        <v>98288</v>
      </c>
      <c r="L31" s="31">
        <v>2515958</v>
      </c>
      <c r="M31" s="31">
        <v>0</v>
      </c>
      <c r="N31" s="31">
        <v>0</v>
      </c>
      <c r="O31" s="31">
        <v>3939</v>
      </c>
      <c r="P31" s="31">
        <v>4024710</v>
      </c>
      <c r="Q31" s="19"/>
      <c r="R31" s="20"/>
      <c r="S31" s="20"/>
      <c r="T31" s="20"/>
      <c r="U31" s="20"/>
      <c r="V31" s="20"/>
    </row>
    <row r="32" spans="2:22" x14ac:dyDescent="0.2">
      <c r="B32" s="21" t="s">
        <v>19</v>
      </c>
      <c r="C32" s="22" t="s">
        <v>18</v>
      </c>
      <c r="D32" s="32">
        <f>SUM(E32:P32)</f>
        <v>38456100</v>
      </c>
      <c r="E32" s="24">
        <v>37245688</v>
      </c>
      <c r="F32" s="24">
        <v>297182</v>
      </c>
      <c r="G32" s="24"/>
      <c r="H32" s="24">
        <v>10579</v>
      </c>
      <c r="I32" s="24"/>
      <c r="J32" s="24">
        <v>114118</v>
      </c>
      <c r="K32" s="24">
        <v>98288</v>
      </c>
      <c r="L32" s="24">
        <v>28622</v>
      </c>
      <c r="M32" s="24"/>
      <c r="N32" s="24"/>
      <c r="O32" s="24">
        <v>0</v>
      </c>
      <c r="P32" s="25">
        <v>661623</v>
      </c>
      <c r="Q32" s="19"/>
      <c r="R32" s="20"/>
      <c r="S32" s="20"/>
      <c r="T32" s="26"/>
      <c r="U32" s="26"/>
      <c r="V32" s="26"/>
    </row>
    <row r="33" spans="2:22" x14ac:dyDescent="0.2">
      <c r="B33" s="21" t="s">
        <v>20</v>
      </c>
      <c r="C33" s="22" t="s">
        <v>18</v>
      </c>
      <c r="D33" s="32">
        <f>SUM(E33:P33)</f>
        <v>7851766</v>
      </c>
      <c r="E33" s="24">
        <v>7095622</v>
      </c>
      <c r="F33" s="24">
        <v>188827</v>
      </c>
      <c r="G33" s="24">
        <v>0</v>
      </c>
      <c r="H33" s="24">
        <v>125701</v>
      </c>
      <c r="I33" s="24">
        <v>33328</v>
      </c>
      <c r="J33" s="24">
        <v>56845</v>
      </c>
      <c r="K33" s="24"/>
      <c r="L33" s="24"/>
      <c r="M33" s="24"/>
      <c r="N33" s="24"/>
      <c r="O33" s="24"/>
      <c r="P33" s="25">
        <v>351443</v>
      </c>
      <c r="Q33" s="19"/>
      <c r="R33" s="20"/>
      <c r="S33" s="20"/>
      <c r="T33" s="26"/>
      <c r="U33" s="26"/>
      <c r="V33" s="26"/>
    </row>
    <row r="34" spans="2:22" x14ac:dyDescent="0.2">
      <c r="B34" s="21" t="s">
        <v>21</v>
      </c>
      <c r="C34" s="22" t="s">
        <v>18</v>
      </c>
      <c r="D34" s="32">
        <f>SUM(E34:P34)</f>
        <v>71661590</v>
      </c>
      <c r="E34" s="24">
        <v>46601114</v>
      </c>
      <c r="F34" s="24">
        <v>17792154</v>
      </c>
      <c r="G34" s="24">
        <v>808628</v>
      </c>
      <c r="H34" s="24">
        <v>337130</v>
      </c>
      <c r="I34" s="24">
        <v>1089968</v>
      </c>
      <c r="J34" s="24">
        <v>350764</v>
      </c>
      <c r="K34" s="24"/>
      <c r="L34" s="24">
        <v>1939082</v>
      </c>
      <c r="M34" s="24"/>
      <c r="N34" s="24"/>
      <c r="O34" s="24">
        <v>2357</v>
      </c>
      <c r="P34" s="25">
        <v>2740393</v>
      </c>
      <c r="Q34" s="19"/>
      <c r="R34" s="20"/>
      <c r="S34" s="20"/>
      <c r="T34" s="26"/>
      <c r="U34" s="26"/>
      <c r="V34" s="26"/>
    </row>
    <row r="35" spans="2:22" x14ac:dyDescent="0.2">
      <c r="B35" s="21" t="s">
        <v>22</v>
      </c>
      <c r="C35" s="22" t="s">
        <v>18</v>
      </c>
      <c r="D35" s="32">
        <f>SUM(E35:P35)</f>
        <v>52308871</v>
      </c>
      <c r="E35" s="24">
        <v>36083153</v>
      </c>
      <c r="F35" s="24">
        <v>14979909</v>
      </c>
      <c r="G35" s="24">
        <v>164901</v>
      </c>
      <c r="H35" s="24">
        <v>10958</v>
      </c>
      <c r="I35" s="24">
        <v>240574</v>
      </c>
      <c r="J35" s="24">
        <v>8289</v>
      </c>
      <c r="K35" s="24"/>
      <c r="L35" s="24">
        <v>548254</v>
      </c>
      <c r="M35" s="24"/>
      <c r="N35" s="24"/>
      <c r="O35" s="24">
        <v>1582</v>
      </c>
      <c r="P35" s="25">
        <v>271251</v>
      </c>
      <c r="Q35" s="19"/>
      <c r="R35" s="20"/>
      <c r="S35" s="20"/>
      <c r="T35" s="20"/>
      <c r="U35" s="20"/>
      <c r="V35" s="20"/>
    </row>
    <row r="36" spans="2:22" x14ac:dyDescent="0.2">
      <c r="B36" s="21" t="s">
        <v>23</v>
      </c>
      <c r="C36" s="22" t="s">
        <v>18</v>
      </c>
      <c r="D36" s="32">
        <f>SUM(E36:P36)</f>
        <v>0</v>
      </c>
      <c r="E36" s="24"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/>
      <c r="Q36" s="19"/>
      <c r="R36" s="20"/>
      <c r="S36" s="20"/>
      <c r="T36" s="20"/>
      <c r="U36" s="20"/>
      <c r="V36" s="20"/>
    </row>
    <row r="37" spans="2:22" ht="13.5" customHeight="1" x14ac:dyDescent="0.2">
      <c r="B37" s="33" t="s">
        <v>28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Q37" s="19"/>
      <c r="R37" s="20"/>
      <c r="S37" s="20"/>
      <c r="T37" s="36"/>
      <c r="U37" s="36"/>
      <c r="V37" s="36"/>
    </row>
    <row r="38" spans="2:22" x14ac:dyDescent="0.2">
      <c r="B38" s="37"/>
      <c r="C38" s="38" t="s">
        <v>29</v>
      </c>
      <c r="D38" s="39">
        <f t="shared" ref="D38:D43" si="0">SUM(E38:P38)</f>
        <v>117.59935284922599</v>
      </c>
      <c r="E38" s="40">
        <f>SUM(E39:E43)</f>
        <v>102.20711662722599</v>
      </c>
      <c r="F38" s="40">
        <f t="shared" ref="F38:P38" si="1">SUM(F39:F43)</f>
        <v>2.06</v>
      </c>
      <c r="G38" s="40">
        <f t="shared" si="1"/>
        <v>7.0000000000000001E-3</v>
      </c>
      <c r="H38" s="40">
        <f t="shared" si="1"/>
        <v>0.114</v>
      </c>
      <c r="I38" s="40">
        <f t="shared" si="1"/>
        <v>0.03</v>
      </c>
      <c r="J38" s="40">
        <f t="shared" si="1"/>
        <v>8.0000000000000002E-3</v>
      </c>
      <c r="K38" s="40">
        <f t="shared" si="1"/>
        <v>6.0000000000000001E-3</v>
      </c>
      <c r="L38" s="40">
        <f t="shared" si="1"/>
        <v>0.33299999999999996</v>
      </c>
      <c r="M38" s="40">
        <f t="shared" si="1"/>
        <v>1.177</v>
      </c>
      <c r="N38" s="40">
        <f t="shared" si="1"/>
        <v>10.041236222</v>
      </c>
      <c r="O38" s="40">
        <f t="shared" si="1"/>
        <v>4.0000000000000001E-3</v>
      </c>
      <c r="P38" s="40">
        <f t="shared" si="1"/>
        <v>1.6119999999999999</v>
      </c>
      <c r="Q38" s="19"/>
      <c r="R38" s="41"/>
      <c r="S38" s="20"/>
      <c r="T38" s="41"/>
      <c r="U38" s="41"/>
      <c r="V38" s="41"/>
    </row>
    <row r="39" spans="2:22" s="10" customFormat="1" x14ac:dyDescent="0.2">
      <c r="B39" s="42" t="s">
        <v>19</v>
      </c>
      <c r="C39" s="43" t="s">
        <v>29</v>
      </c>
      <c r="D39" s="44">
        <f t="shared" si="0"/>
        <v>44.341530928217999</v>
      </c>
      <c r="E39" s="45">
        <v>34.300294706217997</v>
      </c>
      <c r="F39" s="46"/>
      <c r="G39" s="47"/>
      <c r="H39" s="47"/>
      <c r="I39" s="46"/>
      <c r="J39" s="46"/>
      <c r="K39" s="46"/>
      <c r="L39" s="46"/>
      <c r="M39" s="46"/>
      <c r="N39" s="46">
        <v>10.041236222</v>
      </c>
      <c r="O39" s="46"/>
      <c r="P39" s="48"/>
      <c r="Q39" s="49"/>
      <c r="R39" s="41"/>
      <c r="S39" s="20"/>
      <c r="T39" s="50"/>
      <c r="U39" s="50"/>
      <c r="V39" s="50"/>
    </row>
    <row r="40" spans="2:22" s="10" customFormat="1" x14ac:dyDescent="0.2">
      <c r="B40" s="42" t="s">
        <v>20</v>
      </c>
      <c r="C40" s="43" t="s">
        <v>29</v>
      </c>
      <c r="D40" s="44">
        <f t="shared" si="0"/>
        <v>45.733373711486998</v>
      </c>
      <c r="E40" s="45">
        <v>42.255373711487003</v>
      </c>
      <c r="F40" s="46">
        <v>0.9</v>
      </c>
      <c r="G40" s="47"/>
      <c r="H40" s="47">
        <v>0.114</v>
      </c>
      <c r="I40" s="46"/>
      <c r="J40" s="46"/>
      <c r="K40" s="46"/>
      <c r="L40" s="46">
        <v>0.28199999999999997</v>
      </c>
      <c r="M40" s="46">
        <v>1.177</v>
      </c>
      <c r="N40" s="46"/>
      <c r="O40" s="46"/>
      <c r="P40" s="48">
        <v>1.0049999999999999</v>
      </c>
      <c r="Q40" s="49"/>
      <c r="R40" s="41"/>
      <c r="S40" s="20"/>
      <c r="T40" s="41"/>
      <c r="U40" s="41"/>
      <c r="V40" s="41"/>
    </row>
    <row r="41" spans="2:22" s="10" customFormat="1" x14ac:dyDescent="0.2">
      <c r="B41" s="42" t="s">
        <v>21</v>
      </c>
      <c r="C41" s="43" t="s">
        <v>29</v>
      </c>
      <c r="D41" s="44">
        <f t="shared" si="0"/>
        <v>22.691131604430002</v>
      </c>
      <c r="E41" s="45">
        <v>21.164131604430001</v>
      </c>
      <c r="F41" s="46">
        <v>0.92100000000000004</v>
      </c>
      <c r="G41" s="47"/>
      <c r="H41" s="47"/>
      <c r="I41" s="46">
        <v>8.0000000000000002E-3</v>
      </c>
      <c r="J41" s="46">
        <v>4.0000000000000001E-3</v>
      </c>
      <c r="K41" s="46"/>
      <c r="L41" s="46">
        <v>0.01</v>
      </c>
      <c r="M41" s="46"/>
      <c r="N41" s="46"/>
      <c r="O41" s="46">
        <v>4.0000000000000001E-3</v>
      </c>
      <c r="P41" s="48">
        <v>0.57999999999999996</v>
      </c>
      <c r="Q41" s="49"/>
      <c r="R41" s="41"/>
      <c r="S41" s="20"/>
      <c r="T41" s="41"/>
      <c r="U41" s="41"/>
      <c r="V41" s="41"/>
    </row>
    <row r="42" spans="2:22" s="10" customFormat="1" x14ac:dyDescent="0.2">
      <c r="B42" s="42" t="s">
        <v>22</v>
      </c>
      <c r="C42" s="43" t="s">
        <v>29</v>
      </c>
      <c r="D42" s="44">
        <f t="shared" si="0"/>
        <v>1.6553283045979996</v>
      </c>
      <c r="E42" s="45">
        <v>1.309328304598</v>
      </c>
      <c r="F42" s="47">
        <v>0.23899999999999999</v>
      </c>
      <c r="G42" s="47">
        <v>7.0000000000000001E-3</v>
      </c>
      <c r="H42" s="47"/>
      <c r="I42" s="46">
        <v>2.1999999999999999E-2</v>
      </c>
      <c r="J42" s="46">
        <v>4.0000000000000001E-3</v>
      </c>
      <c r="K42" s="46">
        <v>6.0000000000000001E-3</v>
      </c>
      <c r="L42" s="46">
        <v>4.1000000000000002E-2</v>
      </c>
      <c r="M42" s="46"/>
      <c r="N42" s="46"/>
      <c r="O42" s="46"/>
      <c r="P42" s="48">
        <v>2.7E-2</v>
      </c>
      <c r="Q42" s="49"/>
      <c r="R42" s="41"/>
      <c r="S42" s="20"/>
      <c r="T42" s="41"/>
      <c r="U42" s="41"/>
      <c r="V42" s="41"/>
    </row>
    <row r="43" spans="2:22" s="10" customFormat="1" ht="12.75" thickBot="1" x14ac:dyDescent="0.25">
      <c r="B43" s="51" t="s">
        <v>23</v>
      </c>
      <c r="C43" s="52" t="s">
        <v>29</v>
      </c>
      <c r="D43" s="53">
        <f t="shared" si="0"/>
        <v>3.1779883004929999</v>
      </c>
      <c r="E43" s="54">
        <v>3.1779883004929999</v>
      </c>
      <c r="F43" s="55"/>
      <c r="G43" s="56"/>
      <c r="H43" s="56"/>
      <c r="I43" s="55"/>
      <c r="J43" s="55"/>
      <c r="K43" s="55"/>
      <c r="L43" s="55"/>
      <c r="M43" s="55"/>
      <c r="N43" s="55"/>
      <c r="O43" s="55"/>
      <c r="P43" s="57"/>
      <c r="Q43" s="49"/>
      <c r="R43" s="41"/>
      <c r="S43" s="41"/>
      <c r="T43" s="41"/>
      <c r="U43" s="41"/>
      <c r="V43" s="41"/>
    </row>
    <row r="44" spans="2:22" x14ac:dyDescent="0.2"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22" x14ac:dyDescent="0.2">
      <c r="B45" s="59" t="s">
        <v>30</v>
      </c>
      <c r="C45" s="60"/>
      <c r="D45" s="60"/>
      <c r="E45" s="60"/>
      <c r="F45" s="60"/>
      <c r="G45" s="60"/>
      <c r="H45" s="60"/>
      <c r="I45" s="60"/>
      <c r="J45" s="60"/>
    </row>
    <row r="46" spans="2:22" x14ac:dyDescent="0.2">
      <c r="D46" s="62"/>
    </row>
    <row r="47" spans="2:22" x14ac:dyDescent="0.2">
      <c r="D47" s="62"/>
    </row>
    <row r="92" spans="4:15" x14ac:dyDescent="0.2"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4:15" x14ac:dyDescent="0.2"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 spans="4:15" x14ac:dyDescent="0.2"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4:15" x14ac:dyDescent="0.2"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 spans="4:15" x14ac:dyDescent="0.2"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4:15" x14ac:dyDescent="0.2"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4:15" x14ac:dyDescent="0.2"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99" spans="4:15" x14ac:dyDescent="0.2"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</row>
    <row r="100" spans="4:15" x14ac:dyDescent="0.2"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</row>
    <row r="101" spans="4:15" x14ac:dyDescent="0.2"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</row>
    <row r="102" spans="4:15" x14ac:dyDescent="0.2"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</row>
    <row r="103" spans="4:15" x14ac:dyDescent="0.2"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4:15" x14ac:dyDescent="0.2"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</row>
    <row r="105" spans="4:15" x14ac:dyDescent="0.2"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</row>
    <row r="106" spans="4:15" x14ac:dyDescent="0.2"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</row>
    <row r="107" spans="4:15" x14ac:dyDescent="0.2"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4:15" x14ac:dyDescent="0.2"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4:15" x14ac:dyDescent="0.2"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  <row r="110" spans="4:15" x14ac:dyDescent="0.2"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</row>
    <row r="111" spans="4:15" x14ac:dyDescent="0.2"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</row>
    <row r="112" spans="4:15" x14ac:dyDescent="0.2"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</row>
    <row r="113" spans="4:15" x14ac:dyDescent="0.2"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</row>
    <row r="114" spans="4:15" x14ac:dyDescent="0.2"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</row>
    <row r="115" spans="4:15" x14ac:dyDescent="0.2"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</row>
    <row r="116" spans="4:15" x14ac:dyDescent="0.2"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</row>
    <row r="117" spans="4:15" x14ac:dyDescent="0.2"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</row>
    <row r="118" spans="4:15" x14ac:dyDescent="0.2"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</row>
    <row r="119" spans="4:15" x14ac:dyDescent="0.2"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</row>
    <row r="120" spans="4:15" x14ac:dyDescent="0.2">
      <c r="D120" s="62"/>
    </row>
    <row r="121" spans="4:15" x14ac:dyDescent="0.2">
      <c r="D121" s="62"/>
    </row>
  </sheetData>
  <mergeCells count="1">
    <mergeCell ref="B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 прогноз</vt:lpstr>
    </vt:vector>
  </TitlesOfParts>
  <Company>CJCS IES (Integrated Energy Systems)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Гильманова Татьяна Константиновна</dc:creator>
  <cp:lastModifiedBy>Гильманова Татьяна Константиновна</cp:lastModifiedBy>
  <dcterms:created xsi:type="dcterms:W3CDTF">2020-03-02T12:10:13Z</dcterms:created>
  <dcterms:modified xsi:type="dcterms:W3CDTF">2020-03-02T12:11:11Z</dcterms:modified>
</cp:coreProperties>
</file>